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" i="1"/>
  <c r="W3"/>
  <c r="J3"/>
  <c r="M3" s="1"/>
  <c r="G3"/>
  <c r="C3"/>
  <c r="H3" l="1"/>
  <c r="O3"/>
  <c r="K3" l="1"/>
  <c r="P3"/>
  <c r="U3" s="1"/>
  <c r="R3"/>
  <c r="S3" s="1"/>
  <c r="X3" s="1"/>
  <c r="Y3" s="1"/>
  <c r="Z3" s="1"/>
  <c r="AA3" s="1"/>
  <c r="L3" l="1"/>
  <c r="AB3" s="1"/>
</calcChain>
</file>

<file path=xl/sharedStrings.xml><?xml version="1.0" encoding="utf-8"?>
<sst xmlns="http://schemas.openxmlformats.org/spreadsheetml/2006/main" count="28" uniqueCount="26">
  <si>
    <t xml:space="preserve">الاجر الاساسى بدون علاوات خاصة </t>
  </si>
  <si>
    <t>العلاوات الخاصة المضافة للاجر الاساسى فى 2005/7/1</t>
  </si>
  <si>
    <t>جملة الاجر الاساسى</t>
  </si>
  <si>
    <t xml:space="preserve">العلاوات الخاصة غير المضافة للاجر الاساسى  </t>
  </si>
  <si>
    <t>العلاوات المضافة و تمنح لكافة العاملين</t>
  </si>
  <si>
    <t>العلاوات الاجتماعية</t>
  </si>
  <si>
    <t>المساهمة فى الامتحان</t>
  </si>
  <si>
    <t>الحوافز</t>
  </si>
  <si>
    <t>منحة مايو</t>
  </si>
  <si>
    <t>حصة صاحب العمل عن التامينات الاجتماعية عن الاجر الاساسى</t>
  </si>
  <si>
    <t>حصة صاحب العمل عن التامينات الاجتماعية عن الاجر المتغير</t>
  </si>
  <si>
    <t>اجمالى الاجور</t>
  </si>
  <si>
    <t>حصة العامل  عن التامينات الاجتماعية عن الاجر الاساسى 14%</t>
  </si>
  <si>
    <t>حصة العامل  عن التامينات الاجتماعية عن الاجر المتغير 11%</t>
  </si>
  <si>
    <t>دمغة التوقيع</t>
  </si>
  <si>
    <t>وعاء الدمغة</t>
  </si>
  <si>
    <t>الدمغة العادية</t>
  </si>
  <si>
    <t>قسط التامين على الحياة والتامين الصحى المدفوع شهريا</t>
  </si>
  <si>
    <t>صافى الايراد</t>
  </si>
  <si>
    <t>تقريب الايراد لاقرب 10 ج اقل</t>
  </si>
  <si>
    <t>المعفى من أقساط التامين على الحياة والتامين الصحى</t>
  </si>
  <si>
    <t>وعاء الضريبة على إيرادات كسب العمل</t>
  </si>
  <si>
    <t>ضريبة إيرادات كسب العمل السنوى</t>
  </si>
  <si>
    <t>ضريبة كسب العمل الشهرى</t>
  </si>
  <si>
    <t>جملة المستقطع الشهرى</t>
  </si>
  <si>
    <t>صافى الاجر</t>
  </si>
</sst>
</file>

<file path=xl/styles.xml><?xml version="1.0" encoding="utf-8"?>
<styleSheet xmlns="http://schemas.openxmlformats.org/spreadsheetml/2006/main">
  <fonts count="2">
    <font>
      <sz val="11"/>
      <color theme="1"/>
      <name val="Arial"/>
      <family val="2"/>
      <scheme val="minor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vertical="center" wrapText="1"/>
      <protection hidden="1"/>
    </xf>
    <xf numFmtId="0" fontId="1" fillId="0" borderId="0" xfId="0" applyFont="1" applyBorder="1" applyProtection="1">
      <protection hidden="1"/>
    </xf>
    <xf numFmtId="0" fontId="1" fillId="0" borderId="1" xfId="0" applyFont="1" applyBorder="1" applyProtection="1">
      <protection hidden="1"/>
    </xf>
    <xf numFmtId="2" fontId="1" fillId="0" borderId="1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 applyProtection="1">
      <alignment horizontal="center" vertical="center"/>
      <protection hidden="1"/>
    </xf>
    <xf numFmtId="2" fontId="1" fillId="0" borderId="0" xfId="0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X24"/>
  <sheetViews>
    <sheetView tabSelected="1" workbookViewId="0">
      <selection activeCell="N3" sqref="N3"/>
    </sheetView>
  </sheetViews>
  <sheetFormatPr defaultRowHeight="14.25"/>
  <cols>
    <col min="29" max="154" width="9" style="13"/>
  </cols>
  <sheetData>
    <row r="2" spans="1:154" s="4" customFormat="1" ht="11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9</v>
      </c>
      <c r="N2" s="1" t="s">
        <v>10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</row>
    <row r="3" spans="1:154" s="6" customFormat="1" ht="15.75">
      <c r="A3" s="5">
        <v>895.9</v>
      </c>
      <c r="B3" s="5">
        <v>290.60000000000002</v>
      </c>
      <c r="C3" s="6">
        <f>A3+B3</f>
        <v>1186.5</v>
      </c>
      <c r="D3" s="6">
        <v>229.8</v>
      </c>
      <c r="E3" s="6">
        <v>4</v>
      </c>
      <c r="F3" s="6">
        <v>4</v>
      </c>
      <c r="G3" s="6">
        <f>C3*0.5</f>
        <v>593.25</v>
      </c>
      <c r="H3" s="6">
        <f>C3*0.95</f>
        <v>1127.175</v>
      </c>
      <c r="I3" s="6">
        <v>10</v>
      </c>
      <c r="J3" s="6">
        <f>IF(C3&gt;=700,700*0.26,C3*0.26)</f>
        <v>182</v>
      </c>
      <c r="K3" s="6">
        <f>IF((G3+H3)&gt;=500,500*0.24,(G3+H3)*0.24)</f>
        <v>120</v>
      </c>
      <c r="L3" s="6">
        <f>SUM(C3:K3)</f>
        <v>3456.7249999999999</v>
      </c>
      <c r="M3" s="6">
        <f>J3</f>
        <v>182</v>
      </c>
      <c r="N3" s="6">
        <f>K3</f>
        <v>120</v>
      </c>
      <c r="O3" s="6">
        <f>IF(C3&gt;=700,700*0.14,C3*0.14)</f>
        <v>98.000000000000014</v>
      </c>
      <c r="P3" s="6">
        <f>IF((G3+H3)&gt;=500,500*0.11,(G3+H3)*0.11)</f>
        <v>55</v>
      </c>
      <c r="Q3" s="6">
        <v>0</v>
      </c>
      <c r="R3" s="5">
        <f>C3+E3+F3+G3+H3</f>
        <v>2914.9250000000002</v>
      </c>
      <c r="S3" s="6">
        <f>IF((R3&lt;=50),(R3)*0,IF((R3&lt;=250),(R3-50)*0.006,IF((R3&lt;=500),(R3-50)*0.0065,IF((R3&lt;=1000),(R3-50)*0.007,IF((R3&lt;=5000),(R3-50)*0.0075,IF((R3&lt;=10000),(R3-50)*0.008,IF((R3&gt;10000),(10000-50)*0.008+(R3-10000)*0.003,0)))))))</f>
        <v>21.4869375</v>
      </c>
      <c r="T3" s="6">
        <v>300</v>
      </c>
      <c r="U3" s="6">
        <f>((A3+G3+H3)*12)-4000-((O3+P3)*12)</f>
        <v>25559.899999999998</v>
      </c>
      <c r="V3" s="6">
        <v>25550</v>
      </c>
      <c r="W3" s="5">
        <f>IF(AND(3000&gt;=(V3*0.15),3000&lt;=(T3*12)),3000,IF(AND((V3*0.15)&gt;=3000,(V3*0.15)&lt;=(T3*12)),(V3*0.15),(T3*12)))</f>
        <v>3600</v>
      </c>
      <c r="X3" s="5">
        <f>V3-W3-((S3+Q3)*12)</f>
        <v>21692.156749999998</v>
      </c>
      <c r="Y3" s="6">
        <f>IF((X3&lt;=5000),(X3*0),IF((X3&lt;=20000),(5000*0)+(X3-5000)*0.1,IF((X3&lt;=40000),(5000*0)+(15000*0.1)+(X3-20000)*0.15,IF((X3&gt;40000),(5000*0)+(15000*0.1)+(20000*0.15)+(X3-40000)*0.2,0))))</f>
        <v>1753.8235124999997</v>
      </c>
      <c r="Z3" s="6">
        <f>Y3/12</f>
        <v>146.15195937499996</v>
      </c>
      <c r="AA3" s="6">
        <f>Z3+T3+S3+Q3+P3+O3+N3+M3</f>
        <v>922.638896875</v>
      </c>
      <c r="AB3" s="6">
        <f>L3-AA3</f>
        <v>2534.0861031249997</v>
      </c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</row>
    <row r="4" spans="1:154" s="8" customFormat="1" ht="15.75">
      <c r="C4" s="9"/>
      <c r="G4" s="9"/>
      <c r="H4" s="9"/>
      <c r="J4" s="9"/>
      <c r="K4" s="9"/>
      <c r="L4" s="9"/>
      <c r="M4" s="9"/>
      <c r="N4" s="9"/>
      <c r="O4" s="9"/>
      <c r="P4" s="9"/>
      <c r="Q4" s="9"/>
      <c r="R4" s="10"/>
      <c r="S4" s="10"/>
      <c r="U4" s="9"/>
      <c r="W4" s="10"/>
      <c r="X4" s="10"/>
      <c r="Y4" s="7"/>
      <c r="Z4" s="9"/>
      <c r="AA4" s="9"/>
      <c r="AB4" s="9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</row>
    <row r="5" spans="1:154" s="8" customFormat="1" ht="15.75">
      <c r="C5" s="7"/>
      <c r="G5" s="7"/>
      <c r="H5" s="7"/>
      <c r="J5" s="7"/>
      <c r="K5" s="7"/>
      <c r="L5" s="7"/>
      <c r="M5" s="7"/>
      <c r="N5" s="7"/>
      <c r="O5" s="7"/>
      <c r="P5" s="7"/>
      <c r="Q5" s="7"/>
      <c r="R5" s="12"/>
      <c r="S5" s="12"/>
      <c r="U5" s="7"/>
      <c r="W5" s="12"/>
      <c r="X5" s="12"/>
      <c r="Y5" s="12"/>
      <c r="Z5" s="7"/>
      <c r="AA5" s="7"/>
      <c r="AB5" s="7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</row>
    <row r="6" spans="1:154" s="8" customFormat="1" ht="15.75">
      <c r="C6" s="7"/>
      <c r="G6" s="7"/>
      <c r="H6" s="7"/>
      <c r="J6" s="7"/>
      <c r="K6" s="7"/>
      <c r="L6" s="7"/>
      <c r="M6" s="7"/>
      <c r="N6" s="7"/>
      <c r="O6" s="7"/>
      <c r="P6" s="7"/>
      <c r="Q6" s="7"/>
      <c r="R6" s="12"/>
      <c r="S6" s="12"/>
      <c r="U6" s="7"/>
      <c r="W6" s="12"/>
      <c r="X6" s="12"/>
      <c r="Y6" s="12"/>
      <c r="Z6" s="7"/>
      <c r="AA6" s="7"/>
      <c r="AB6" s="7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</row>
    <row r="7" spans="1:154" s="8" customFormat="1" ht="15.75">
      <c r="C7" s="7"/>
      <c r="G7" s="7"/>
      <c r="H7" s="7"/>
      <c r="J7" s="7"/>
      <c r="K7" s="7"/>
      <c r="L7" s="7"/>
      <c r="M7" s="7"/>
      <c r="N7" s="7"/>
      <c r="O7" s="7"/>
      <c r="P7" s="7"/>
      <c r="Q7" s="7"/>
      <c r="R7" s="12"/>
      <c r="S7" s="12"/>
      <c r="U7" s="7"/>
      <c r="W7" s="12"/>
      <c r="X7" s="12"/>
      <c r="Y7" s="12"/>
      <c r="Z7" s="7"/>
      <c r="AA7" s="7"/>
      <c r="AB7" s="7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</row>
    <row r="8" spans="1:154" s="8" customFormat="1" ht="15.75">
      <c r="C8" s="7"/>
      <c r="G8" s="7"/>
      <c r="H8" s="7"/>
      <c r="J8" s="7"/>
      <c r="K8" s="7"/>
      <c r="L8" s="7"/>
      <c r="M8" s="7"/>
      <c r="N8" s="7"/>
      <c r="O8" s="7"/>
      <c r="P8" s="7"/>
      <c r="Q8" s="7"/>
      <c r="R8" s="12"/>
      <c r="S8" s="12"/>
      <c r="U8" s="7"/>
      <c r="W8" s="12"/>
      <c r="X8" s="12"/>
      <c r="Y8" s="12"/>
      <c r="Z8" s="7"/>
      <c r="AA8" s="7"/>
      <c r="AB8" s="7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</row>
    <row r="9" spans="1:154" s="8" customFormat="1" ht="15.75">
      <c r="C9" s="7"/>
      <c r="G9" s="7"/>
      <c r="H9" s="7"/>
      <c r="J9" s="7"/>
      <c r="K9" s="7"/>
      <c r="L9" s="7"/>
      <c r="M9" s="7"/>
      <c r="N9" s="7"/>
      <c r="O9" s="7"/>
      <c r="P9" s="7"/>
      <c r="Q9" s="7"/>
      <c r="R9" s="12"/>
      <c r="S9" s="12"/>
      <c r="U9" s="7"/>
      <c r="W9" s="12"/>
      <c r="X9" s="12"/>
      <c r="Y9" s="12"/>
      <c r="Z9" s="7"/>
      <c r="AA9" s="7"/>
      <c r="AB9" s="7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</row>
    <row r="10" spans="1:154" s="8" customFormat="1" ht="15.75">
      <c r="C10" s="7"/>
      <c r="G10" s="7"/>
      <c r="H10" s="7"/>
      <c r="J10" s="7"/>
      <c r="K10" s="7"/>
      <c r="L10" s="7"/>
      <c r="M10" s="7"/>
      <c r="N10" s="7"/>
      <c r="O10" s="7"/>
      <c r="P10" s="7"/>
      <c r="Q10" s="7"/>
      <c r="R10" s="12"/>
      <c r="S10" s="12"/>
      <c r="U10" s="7"/>
      <c r="W10" s="12"/>
      <c r="X10" s="12"/>
      <c r="Y10" s="12"/>
      <c r="Z10" s="7"/>
      <c r="AA10" s="7"/>
      <c r="AB10" s="7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</row>
    <row r="11" spans="1:154" s="8" customFormat="1" ht="15.75">
      <c r="C11" s="7"/>
      <c r="G11" s="7"/>
      <c r="H11" s="7"/>
      <c r="J11" s="7"/>
      <c r="K11" s="7"/>
      <c r="L11" s="7"/>
      <c r="M11" s="7"/>
      <c r="N11" s="7"/>
      <c r="O11" s="7"/>
      <c r="P11" s="7"/>
      <c r="Q11" s="7"/>
      <c r="R11" s="12"/>
      <c r="S11" s="7"/>
      <c r="U11" s="7"/>
      <c r="W11" s="12"/>
      <c r="X11" s="12"/>
      <c r="Y11" s="12"/>
      <c r="Z11" s="7"/>
      <c r="AA11" s="7"/>
      <c r="AB11" s="7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</row>
    <row r="12" spans="1:154" s="8" customFormat="1" ht="15.75">
      <c r="C12" s="7"/>
      <c r="G12" s="7"/>
      <c r="H12" s="7"/>
      <c r="J12" s="7"/>
      <c r="K12" s="7"/>
      <c r="L12" s="7"/>
      <c r="M12" s="7"/>
      <c r="N12" s="7"/>
      <c r="O12" s="7"/>
      <c r="P12" s="7"/>
      <c r="Q12" s="7"/>
      <c r="R12" s="12"/>
      <c r="S12" s="7"/>
      <c r="U12" s="7"/>
      <c r="W12" s="12"/>
      <c r="X12" s="12"/>
      <c r="Y12" s="12"/>
      <c r="Z12" s="7"/>
      <c r="AA12" s="7"/>
      <c r="AB12" s="7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</row>
    <row r="13" spans="1:154" s="8" customFormat="1" ht="15.75">
      <c r="C13" s="7"/>
      <c r="G13" s="7"/>
      <c r="H13" s="7"/>
      <c r="J13" s="7"/>
      <c r="K13" s="7"/>
      <c r="L13" s="7"/>
      <c r="M13" s="7"/>
      <c r="N13" s="7"/>
      <c r="O13" s="7"/>
      <c r="P13" s="7"/>
      <c r="Q13" s="7"/>
      <c r="R13" s="12"/>
      <c r="S13" s="7"/>
      <c r="U13" s="7"/>
      <c r="W13" s="12"/>
      <c r="X13" s="12"/>
      <c r="Y13" s="12"/>
      <c r="Z13" s="7"/>
      <c r="AA13" s="7"/>
      <c r="AB13" s="7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</row>
    <row r="14" spans="1:154" s="8" customFormat="1" ht="15.75">
      <c r="C14" s="7"/>
      <c r="G14" s="7"/>
      <c r="H14" s="7"/>
      <c r="J14" s="7"/>
      <c r="K14" s="7"/>
      <c r="L14" s="7"/>
      <c r="M14" s="7"/>
      <c r="N14" s="7"/>
      <c r="O14" s="7"/>
      <c r="P14" s="7"/>
      <c r="Q14" s="7"/>
      <c r="R14" s="12"/>
      <c r="S14" s="7"/>
      <c r="U14" s="7"/>
      <c r="W14" s="12"/>
      <c r="X14" s="12"/>
      <c r="Y14" s="7"/>
      <c r="Z14" s="7"/>
      <c r="AA14" s="7"/>
      <c r="AB14" s="7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</row>
    <row r="15" spans="1:154" s="8" customFormat="1" ht="15.75">
      <c r="C15" s="7"/>
      <c r="G15" s="7"/>
      <c r="H15" s="7"/>
      <c r="J15" s="7"/>
      <c r="K15" s="7"/>
      <c r="L15" s="7"/>
      <c r="M15" s="7"/>
      <c r="N15" s="7"/>
      <c r="O15" s="7"/>
      <c r="P15" s="7"/>
      <c r="Q15" s="7"/>
      <c r="R15" s="12"/>
      <c r="S15" s="7"/>
      <c r="U15" s="7"/>
      <c r="W15" s="12"/>
      <c r="X15" s="12"/>
      <c r="Y15" s="7"/>
      <c r="Z15" s="7"/>
      <c r="AA15" s="7"/>
      <c r="AB15" s="7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</row>
    <row r="16" spans="1:154" s="8" customFormat="1" ht="15.75">
      <c r="C16" s="7"/>
      <c r="G16" s="7"/>
      <c r="H16" s="7"/>
      <c r="J16" s="7"/>
      <c r="K16" s="7"/>
      <c r="L16" s="7"/>
      <c r="M16" s="7"/>
      <c r="N16" s="7"/>
      <c r="O16" s="7"/>
      <c r="P16" s="7"/>
      <c r="Q16" s="7"/>
      <c r="R16" s="12"/>
      <c r="S16" s="7"/>
      <c r="U16" s="7"/>
      <c r="W16" s="12"/>
      <c r="X16" s="12"/>
      <c r="Y16" s="7"/>
      <c r="Z16" s="7"/>
      <c r="AA16" s="7"/>
      <c r="AB16" s="7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</row>
    <row r="17" spans="3:154" s="8" customFormat="1" ht="15.75">
      <c r="C17" s="7"/>
      <c r="G17" s="7"/>
      <c r="H17" s="7"/>
      <c r="J17" s="7"/>
      <c r="K17" s="7"/>
      <c r="L17" s="7"/>
      <c r="M17" s="7"/>
      <c r="N17" s="7"/>
      <c r="O17" s="7"/>
      <c r="P17" s="7"/>
      <c r="Q17" s="7"/>
      <c r="R17" s="12"/>
      <c r="S17" s="7"/>
      <c r="U17" s="7"/>
      <c r="W17" s="12"/>
      <c r="X17" s="12"/>
      <c r="Y17" s="7"/>
      <c r="Z17" s="7"/>
      <c r="AA17" s="7"/>
      <c r="AB17" s="7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</row>
    <row r="18" spans="3:154" s="8" customFormat="1" ht="15.75">
      <c r="C18" s="7"/>
      <c r="G18" s="7"/>
      <c r="H18" s="7"/>
      <c r="J18" s="7"/>
      <c r="K18" s="7"/>
      <c r="L18" s="7"/>
      <c r="M18" s="7"/>
      <c r="N18" s="7"/>
      <c r="O18" s="7"/>
      <c r="P18" s="7"/>
      <c r="Q18" s="7"/>
      <c r="R18" s="12"/>
      <c r="S18" s="7"/>
      <c r="U18" s="7"/>
      <c r="W18" s="12"/>
      <c r="X18" s="12"/>
      <c r="Y18" s="7"/>
      <c r="Z18" s="7"/>
      <c r="AA18" s="7"/>
      <c r="AB18" s="7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</row>
    <row r="19" spans="3:154" s="8" customFormat="1" ht="15.75">
      <c r="C19" s="7"/>
      <c r="G19" s="7"/>
      <c r="H19" s="7"/>
      <c r="J19" s="7"/>
      <c r="K19" s="7"/>
      <c r="L19" s="7"/>
      <c r="M19" s="7"/>
      <c r="N19" s="7"/>
      <c r="O19" s="7"/>
      <c r="P19" s="7"/>
      <c r="Q19" s="7"/>
      <c r="R19" s="12"/>
      <c r="S19" s="7"/>
      <c r="U19" s="7"/>
      <c r="W19" s="12"/>
      <c r="X19" s="12"/>
      <c r="Y19" s="7"/>
      <c r="Z19" s="7"/>
      <c r="AA19" s="7"/>
      <c r="AB19" s="7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</row>
    <row r="20" spans="3:154" s="8" customFormat="1" ht="15.75">
      <c r="C20" s="7"/>
      <c r="G20" s="7"/>
      <c r="H20" s="7"/>
      <c r="J20" s="7"/>
      <c r="K20" s="7"/>
      <c r="L20" s="7"/>
      <c r="M20" s="7"/>
      <c r="N20" s="7"/>
      <c r="O20" s="7"/>
      <c r="P20" s="7"/>
      <c r="Q20" s="7"/>
      <c r="R20" s="12"/>
      <c r="S20" s="7"/>
      <c r="U20" s="7"/>
      <c r="W20" s="12"/>
      <c r="X20" s="12"/>
      <c r="Y20" s="7"/>
      <c r="Z20" s="7"/>
      <c r="AA20" s="7"/>
      <c r="AB20" s="7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</row>
    <row r="21" spans="3:154" s="8" customFormat="1" ht="15.75">
      <c r="C21" s="7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</row>
    <row r="22" spans="3:154" s="8" customFormat="1"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</row>
    <row r="23" spans="3:154" s="8" customFormat="1"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</row>
    <row r="24" spans="3:154" s="8" customFormat="1"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2009-01-17T10:39:11Z</dcterms:modified>
</cp:coreProperties>
</file>